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uman\Google Drive\01 2018 Spring SCM 703\In-Class Exercises\"/>
    </mc:Choice>
  </mc:AlternateContent>
  <bookViews>
    <workbookView xWindow="360" yWindow="60" windowWidth="11340" windowHeight="6036" activeTab="1"/>
  </bookViews>
  <sheets>
    <sheet name="Data" sheetId="1" r:id="rId1"/>
    <sheet name="Calculations" sheetId="4" r:id="rId2"/>
  </sheets>
  <calcPr calcId="162913"/>
</workbook>
</file>

<file path=xl/calcChain.xml><?xml version="1.0" encoding="utf-8"?>
<calcChain xmlns="http://schemas.openxmlformats.org/spreadsheetml/2006/main">
  <c r="D7" i="4" l="1"/>
  <c r="C36" i="1"/>
  <c r="D36" i="1"/>
  <c r="E36" i="1"/>
  <c r="C37" i="1"/>
  <c r="D37" i="1"/>
  <c r="E37" i="1"/>
  <c r="B37" i="1"/>
  <c r="B36" i="1"/>
  <c r="C11" i="4" l="1"/>
  <c r="D11" i="4"/>
  <c r="E11" i="4"/>
  <c r="C12" i="4"/>
  <c r="D12" i="4"/>
  <c r="D14" i="4" s="1"/>
  <c r="D15" i="4" s="1"/>
  <c r="E12" i="4"/>
  <c r="E14" i="4" s="1"/>
  <c r="E15" i="4" s="1"/>
  <c r="B12" i="4"/>
  <c r="B11" i="4"/>
  <c r="D24" i="4"/>
  <c r="B27" i="4" l="1"/>
  <c r="B17" i="4"/>
  <c r="B16" i="4"/>
  <c r="B13" i="4"/>
  <c r="C14" i="4"/>
  <c r="C15" i="4" s="1"/>
  <c r="C28" i="4"/>
  <c r="C30" i="4" s="1"/>
  <c r="C31" i="4" s="1"/>
  <c r="B28" i="4"/>
  <c r="B30" i="4" s="1"/>
  <c r="B31" i="4" s="1"/>
  <c r="D31" i="4" s="1"/>
  <c r="B14" i="4"/>
  <c r="B15" i="4" s="1"/>
  <c r="E17" i="4"/>
  <c r="E16" i="4"/>
  <c r="E13" i="4"/>
  <c r="D17" i="4"/>
  <c r="D16" i="4"/>
  <c r="D13" i="4"/>
  <c r="C27" i="4"/>
  <c r="C17" i="4"/>
  <c r="C16" i="4"/>
  <c r="C13" i="4"/>
  <c r="C32" i="4" l="1"/>
  <c r="C33" i="4"/>
  <c r="B33" i="4"/>
  <c r="B32" i="4"/>
  <c r="F16" i="4"/>
  <c r="B18" i="4"/>
  <c r="F17" i="4"/>
  <c r="F15" i="4"/>
  <c r="D33" i="4" l="1"/>
  <c r="D32" i="4"/>
  <c r="B34" i="4"/>
</calcChain>
</file>

<file path=xl/sharedStrings.xml><?xml version="1.0" encoding="utf-8"?>
<sst xmlns="http://schemas.openxmlformats.org/spreadsheetml/2006/main" count="46" uniqueCount="24">
  <si>
    <t>Product A</t>
  </si>
  <si>
    <t>Product B</t>
  </si>
  <si>
    <t>Week</t>
  </si>
  <si>
    <t>Market 1</t>
  </si>
  <si>
    <t>Market 2</t>
  </si>
  <si>
    <t>Average</t>
  </si>
  <si>
    <t>SD</t>
  </si>
  <si>
    <t>L (in weeks)</t>
  </si>
  <si>
    <t xml:space="preserve">Service </t>
  </si>
  <si>
    <t>z</t>
  </si>
  <si>
    <t>T (in weeks)</t>
  </si>
  <si>
    <r>
      <t>SD during T+L (</t>
    </r>
    <r>
      <rPr>
        <sz val="12"/>
        <rFont val="Symbol"/>
        <family val="1"/>
        <charset val="2"/>
      </rPr>
      <t>s</t>
    </r>
    <r>
      <rPr>
        <sz val="6"/>
        <rFont val="Arial"/>
        <family val="2"/>
      </rPr>
      <t>T+L</t>
    </r>
    <r>
      <rPr>
        <sz val="10"/>
        <rFont val="Arial"/>
        <family val="2"/>
      </rPr>
      <t>)</t>
    </r>
  </si>
  <si>
    <t>Pipeline Stock (PS)</t>
  </si>
  <si>
    <t>Cycle Stock (CS)</t>
  </si>
  <si>
    <t>Demand information for two products in two markets</t>
  </si>
  <si>
    <t>CONFIGURATION 1</t>
  </si>
  <si>
    <t>CONFIGURATION 2</t>
  </si>
  <si>
    <t>Total Sc Inventory</t>
  </si>
  <si>
    <t>Total SC Inv</t>
  </si>
  <si>
    <t>703 Distribution Company</t>
  </si>
  <si>
    <r>
      <t>Avg. Weekly Dmd (</t>
    </r>
    <r>
      <rPr>
        <b/>
        <sz val="11"/>
        <rFont val="Symbol"/>
        <family val="1"/>
        <charset val="2"/>
      </rPr>
      <t>m</t>
    </r>
    <r>
      <rPr>
        <sz val="10"/>
        <rFont val="Arial"/>
        <family val="2"/>
      </rPr>
      <t>)</t>
    </r>
  </si>
  <si>
    <r>
      <t>SD of Weekly Dmd (</t>
    </r>
    <r>
      <rPr>
        <b/>
        <sz val="10"/>
        <rFont val="Symbol"/>
        <family val="1"/>
        <charset val="2"/>
      </rPr>
      <t>s</t>
    </r>
    <r>
      <rPr>
        <sz val="10"/>
        <rFont val="Arial"/>
      </rPr>
      <t>)</t>
    </r>
  </si>
  <si>
    <r>
      <t>Avg during T + L (</t>
    </r>
    <r>
      <rPr>
        <b/>
        <sz val="10"/>
        <rFont val="Arial Symbol"/>
        <family val="2"/>
      </rPr>
      <t>m</t>
    </r>
    <r>
      <rPr>
        <sz val="8"/>
        <rFont val="Arial"/>
        <family val="2"/>
      </rPr>
      <t>T+L</t>
    </r>
    <r>
      <rPr>
        <sz val="10"/>
        <rFont val="Arial"/>
        <family val="2"/>
      </rPr>
      <t>)</t>
    </r>
  </si>
  <si>
    <t>Safety Stock (SS)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</si>
</sst>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3" x14ac:knownFonts="1"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6"/>
      <name val="Arial"/>
      <family val="2"/>
    </font>
    <font>
      <sz val="12"/>
      <name val="Symbol"/>
      <family val="1"/>
      <charset val="2"/>
    </font>
    <font>
      <b/>
      <sz val="12"/>
      <color indexed="12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  <font>
      <b/>
      <sz val="11"/>
      <name val="Symbol"/>
      <family val="1"/>
      <charset val="2"/>
    </font>
    <font>
      <b/>
      <sz val="10"/>
      <name val="Symbol"/>
      <family val="1"/>
      <charset val="2"/>
    </font>
    <font>
      <b/>
      <sz val="10"/>
      <name val="Arial Symbo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0" fillId="4" borderId="4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2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>
      <alignment horizontal="center"/>
    </xf>
    <xf numFmtId="1" fontId="0" fillId="0" borderId="0" xfId="0" applyNumberFormat="1" applyAlignment="1">
      <alignment horizontal="left" indent="3"/>
    </xf>
    <xf numFmtId="0" fontId="6" fillId="0" borderId="0" xfId="0" applyFont="1" applyAlignment="1">
      <alignment horizontal="left"/>
    </xf>
    <xf numFmtId="0" fontId="1" fillId="5" borderId="4" xfId="0" applyFon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164" fontId="0" fillId="4" borderId="4" xfId="0" applyNumberFormat="1" applyFill="1" applyBorder="1" applyAlignment="1">
      <alignment horizontal="center"/>
    </xf>
    <xf numFmtId="165" fontId="1" fillId="5" borderId="4" xfId="0" applyNumberFormat="1" applyFont="1" applyFill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left"/>
    </xf>
    <xf numFmtId="0" fontId="0" fillId="6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7" fillId="3" borderId="4" xfId="0" applyFont="1" applyFill="1" applyBorder="1" applyAlignment="1"/>
    <xf numFmtId="0" fontId="7" fillId="3" borderId="4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4" fontId="1" fillId="8" borderId="4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38101</xdr:colOff>
      <xdr:row>21</xdr:row>
      <xdr:rowOff>95250</xdr:rowOff>
    </xdr:from>
    <xdr:to>
      <xdr:col>7</xdr:col>
      <xdr:colOff>600076</xdr:colOff>
      <xdr:row>29</xdr:row>
      <xdr:rowOff>37889</xdr:rowOff>
    </xdr:to>
    <xdr:grpSp>
      <xdr:nvGrpSpPr>
        <xdr:cNvPr id="1585" name="Group 1"/>
        <xdr:cNvGrpSpPr>
          <a:grpSpLocks/>
        </xdr:cNvGrpSpPr>
      </xdr:nvGrpSpPr>
      <xdr:grpSpPr bwMode="auto">
        <a:xfrm>
          <a:off x="4625341" y="3699510"/>
          <a:ext cx="2063115" cy="1291379"/>
          <a:chOff x="1992" y="868"/>
          <a:chExt cx="1281" cy="777"/>
        </a:xfrm>
      </xdr:grpSpPr>
      <xdr:grpSp>
        <xdr:nvGrpSpPr>
          <xdr:cNvPr id="1601" name="Group 2"/>
          <xdr:cNvGrpSpPr>
            <a:grpSpLocks/>
          </xdr:cNvGrpSpPr>
        </xdr:nvGrpSpPr>
        <xdr:grpSpPr bwMode="auto">
          <a:xfrm>
            <a:off x="1992" y="868"/>
            <a:ext cx="1281" cy="751"/>
            <a:chOff x="335" y="3003"/>
            <a:chExt cx="5084" cy="1127"/>
          </a:xfrm>
        </xdr:grpSpPr>
        <xdr:sp macro="" textlink="">
          <xdr:nvSpPr>
            <xdr:cNvPr id="1603" name="Oval 3"/>
            <xdr:cNvSpPr>
              <a:spLocks noChangeArrowheads="1"/>
            </xdr:cNvSpPr>
          </xdr:nvSpPr>
          <xdr:spPr bwMode="auto">
            <a:xfrm>
              <a:off x="4247" y="3752"/>
              <a:ext cx="1159" cy="378"/>
            </a:xfrm>
            <a:prstGeom prst="ellipse">
              <a:avLst/>
            </a:prstGeom>
            <a:solidFill>
              <a:srgbClr val="33CC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28" name="Text Box 4"/>
            <xdr:cNvSpPr txBox="1">
              <a:spLocks noChangeArrowheads="1"/>
            </xdr:cNvSpPr>
          </xdr:nvSpPr>
          <xdr:spPr bwMode="auto">
            <a:xfrm>
              <a:off x="4279" y="3783"/>
              <a:ext cx="994" cy="34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ffectLst/>
          </xdr:spPr>
          <xdr:txBody>
            <a:bodyPr wrap="none" lIns="91440" tIns="45720" rIns="91440" bIns="45720" anchor="t" upright="1">
              <a:spAutoFit/>
            </a:bodyPr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en-US" sz="12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M2</a:t>
              </a:r>
            </a:p>
            <a:p>
              <a:pPr algn="l" rtl="0">
                <a:lnSpc>
                  <a:spcPts val="800"/>
                </a:lnSpc>
                <a:defRPr sz="1000"/>
              </a:pPr>
              <a:endParaRPr lang="en-US" sz="12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029" name="Text Box 5"/>
            <xdr:cNvSpPr txBox="1">
              <a:spLocks noChangeArrowheads="1"/>
            </xdr:cNvSpPr>
          </xdr:nvSpPr>
          <xdr:spPr bwMode="auto">
            <a:xfrm>
              <a:off x="335" y="3335"/>
              <a:ext cx="717" cy="389"/>
            </a:xfrm>
            <a:prstGeom prst="rect">
              <a:avLst/>
            </a:prstGeom>
            <a:solidFill>
              <a:srgbClr val="CCFFCC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  <a:effectLst/>
          </xdr:spPr>
          <xdr:txBody>
            <a:bodyPr wrap="none" lIns="91440" tIns="45720" rIns="91440" bIns="45720" anchor="t" upright="1">
              <a:spAutoFit/>
            </a:bodyPr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sz="12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S</a:t>
              </a:r>
            </a:p>
            <a:p>
              <a:pPr algn="l" rtl="0">
                <a:lnSpc>
                  <a:spcPts val="1300"/>
                </a:lnSpc>
                <a:defRPr sz="1000"/>
              </a:pPr>
              <a:endParaRPr lang="en-US" sz="12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030" name="Text Box 6"/>
            <xdr:cNvSpPr txBox="1">
              <a:spLocks noChangeArrowheads="1"/>
            </xdr:cNvSpPr>
          </xdr:nvSpPr>
          <xdr:spPr bwMode="auto">
            <a:xfrm>
              <a:off x="1974" y="3290"/>
              <a:ext cx="823" cy="389"/>
            </a:xfrm>
            <a:prstGeom prst="rect">
              <a:avLst/>
            </a:prstGeom>
            <a:solidFill>
              <a:srgbClr val="66FF33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  <a:effectLst/>
          </xdr:spPr>
          <xdr:txBody>
            <a:bodyPr wrap="none" lIns="91440" tIns="45720" rIns="91440" bIns="45720" anchor="t" upright="1">
              <a:spAutoFit/>
            </a:bodyPr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sz="12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W</a:t>
              </a:r>
            </a:p>
            <a:p>
              <a:pPr algn="l" rtl="0">
                <a:lnSpc>
                  <a:spcPts val="1300"/>
                </a:lnSpc>
                <a:defRPr sz="1000"/>
              </a:pPr>
              <a:endParaRPr lang="en-US" sz="12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607" name="Oval 7"/>
            <xdr:cNvSpPr>
              <a:spLocks noChangeArrowheads="1"/>
            </xdr:cNvSpPr>
          </xdr:nvSpPr>
          <xdr:spPr bwMode="auto">
            <a:xfrm>
              <a:off x="4260" y="3003"/>
              <a:ext cx="1159" cy="378"/>
            </a:xfrm>
            <a:prstGeom prst="ellipse">
              <a:avLst/>
            </a:prstGeom>
            <a:solidFill>
              <a:srgbClr val="FF99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32" name="Text Box 8"/>
            <xdr:cNvSpPr txBox="1">
              <a:spLocks noChangeArrowheads="1"/>
            </xdr:cNvSpPr>
          </xdr:nvSpPr>
          <xdr:spPr bwMode="auto">
            <a:xfrm>
              <a:off x="4302" y="3066"/>
              <a:ext cx="994" cy="34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ffectLst/>
          </xdr:spPr>
          <xdr:txBody>
            <a:bodyPr wrap="none" lIns="91440" tIns="45720" rIns="91440" bIns="45720" anchor="t" upright="1">
              <a:spAutoFit/>
            </a:bodyPr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en-US" sz="12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M1</a:t>
              </a:r>
            </a:p>
            <a:p>
              <a:pPr algn="l" rtl="0">
                <a:lnSpc>
                  <a:spcPts val="800"/>
                </a:lnSpc>
                <a:defRPr sz="1000"/>
              </a:pPr>
              <a:endParaRPr lang="en-US" sz="12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609" name="Line 9"/>
            <xdr:cNvSpPr>
              <a:spLocks noChangeShapeType="1"/>
            </xdr:cNvSpPr>
          </xdr:nvSpPr>
          <xdr:spPr bwMode="auto">
            <a:xfrm>
              <a:off x="1225" y="3534"/>
              <a:ext cx="756" cy="0"/>
            </a:xfrm>
            <a:prstGeom prst="line">
              <a:avLst/>
            </a:prstGeom>
            <a:noFill/>
            <a:ln w="28575">
              <a:solidFill>
                <a:srgbClr val="00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10" name="Line 10"/>
            <xdr:cNvSpPr>
              <a:spLocks noChangeShapeType="1"/>
            </xdr:cNvSpPr>
          </xdr:nvSpPr>
          <xdr:spPr bwMode="auto">
            <a:xfrm flipV="1">
              <a:off x="3337" y="3222"/>
              <a:ext cx="929" cy="262"/>
            </a:xfrm>
            <a:prstGeom prst="line">
              <a:avLst/>
            </a:prstGeom>
            <a:noFill/>
            <a:ln w="28575">
              <a:solidFill>
                <a:srgbClr val="00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11" name="Line 11"/>
            <xdr:cNvSpPr>
              <a:spLocks noChangeShapeType="1"/>
            </xdr:cNvSpPr>
          </xdr:nvSpPr>
          <xdr:spPr bwMode="auto">
            <a:xfrm>
              <a:off x="3329" y="3550"/>
              <a:ext cx="928" cy="345"/>
            </a:xfrm>
            <a:prstGeom prst="line">
              <a:avLst/>
            </a:prstGeom>
            <a:noFill/>
            <a:ln w="28575">
              <a:solidFill>
                <a:srgbClr val="00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12" name="Rectangle 12"/>
            <xdr:cNvSpPr>
              <a:spLocks noChangeArrowheads="1"/>
            </xdr:cNvSpPr>
          </xdr:nvSpPr>
          <xdr:spPr bwMode="auto">
            <a:xfrm>
              <a:off x="240" y="2928"/>
              <a:ext cx="5328" cy="129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2483" y="1418"/>
            <a:ext cx="170" cy="2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91440" tIns="45720" rIns="91440" bIns="45720" anchor="t" upright="1">
            <a:spAutoFit/>
          </a:bodyPr>
          <a:lstStyle/>
          <a:p>
            <a:pPr algn="l" rtl="0">
              <a:lnSpc>
                <a:spcPts val="1000"/>
              </a:lnSpc>
              <a:defRPr sz="1000"/>
            </a:pPr>
            <a:r>
              <a:rPr lang="en-US" sz="1200" b="0" i="0" strike="noStrike">
                <a:solidFill>
                  <a:srgbClr val="000000"/>
                </a:solidFill>
                <a:latin typeface="Arial"/>
                <a:cs typeface="Arial"/>
              </a:rPr>
              <a:t>2</a:t>
            </a:r>
          </a:p>
          <a:p>
            <a:pPr algn="l" rtl="0">
              <a:lnSpc>
                <a:spcPts val="800"/>
              </a:lnSpc>
              <a:defRPr sz="1000"/>
            </a:pPr>
            <a:endParaRPr lang="en-US" sz="1200" b="0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6</xdr:col>
      <xdr:colOff>381000</xdr:colOff>
      <xdr:row>4</xdr:row>
      <xdr:rowOff>0</xdr:rowOff>
    </xdr:from>
    <xdr:to>
      <xdr:col>8</xdr:col>
      <xdr:colOff>695325</xdr:colOff>
      <xdr:row>12</xdr:row>
      <xdr:rowOff>26586</xdr:rowOff>
    </xdr:to>
    <xdr:grpSp>
      <xdr:nvGrpSpPr>
        <xdr:cNvPr id="1586" name="Group 14"/>
        <xdr:cNvGrpSpPr>
          <a:grpSpLocks/>
        </xdr:cNvGrpSpPr>
      </xdr:nvGrpSpPr>
      <xdr:grpSpPr bwMode="auto">
        <a:xfrm>
          <a:off x="5577840" y="723900"/>
          <a:ext cx="2097405" cy="1375326"/>
          <a:chOff x="240" y="816"/>
          <a:chExt cx="1215" cy="826"/>
        </a:xfrm>
      </xdr:grpSpPr>
      <xdr:grpSp>
        <xdr:nvGrpSpPr>
          <xdr:cNvPr id="1587" name="Group 15"/>
          <xdr:cNvGrpSpPr>
            <a:grpSpLocks/>
          </xdr:cNvGrpSpPr>
        </xdr:nvGrpSpPr>
        <xdr:grpSpPr bwMode="auto">
          <a:xfrm>
            <a:off x="240" y="926"/>
            <a:ext cx="1215" cy="716"/>
            <a:chOff x="8" y="1632"/>
            <a:chExt cx="5416" cy="1233"/>
          </a:xfrm>
        </xdr:grpSpPr>
        <xdr:sp macro="" textlink="">
          <xdr:nvSpPr>
            <xdr:cNvPr id="1589" name="Oval 16"/>
            <xdr:cNvSpPr>
              <a:spLocks noChangeArrowheads="1"/>
            </xdr:cNvSpPr>
          </xdr:nvSpPr>
          <xdr:spPr bwMode="auto">
            <a:xfrm>
              <a:off x="4176" y="2352"/>
              <a:ext cx="1248" cy="384"/>
            </a:xfrm>
            <a:prstGeom prst="ellipse">
              <a:avLst/>
            </a:prstGeom>
            <a:solidFill>
              <a:srgbClr val="33CC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41" name="Text Box 17"/>
            <xdr:cNvSpPr txBox="1">
              <a:spLocks noChangeArrowheads="1"/>
            </xdr:cNvSpPr>
          </xdr:nvSpPr>
          <xdr:spPr bwMode="auto">
            <a:xfrm>
              <a:off x="4240" y="2378"/>
              <a:ext cx="1148" cy="45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ffectLst/>
          </xdr:spPr>
          <xdr:txBody>
            <a:bodyPr wrap="none" lIns="91440" tIns="45720" rIns="91440" bIns="45720" anchor="t" upright="1">
              <a:spAutoFit/>
            </a:bodyPr>
            <a:lstStyle/>
            <a:p>
              <a:pPr algn="l" rtl="0">
                <a:lnSpc>
                  <a:spcPts val="1300"/>
                </a:lnSpc>
                <a:defRPr sz="1000"/>
              </a:pPr>
              <a:r>
                <a:rPr lang="en-US" sz="14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M2</a:t>
              </a:r>
            </a:p>
            <a:p>
              <a:pPr algn="l" rtl="0">
                <a:lnSpc>
                  <a:spcPts val="1000"/>
                </a:lnSpc>
                <a:defRPr sz="1000"/>
              </a:pPr>
              <a:endParaRPr lang="en-US" sz="14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042" name="Text Box 18"/>
            <xdr:cNvSpPr txBox="1">
              <a:spLocks noChangeArrowheads="1"/>
            </xdr:cNvSpPr>
          </xdr:nvSpPr>
          <xdr:spPr bwMode="auto">
            <a:xfrm>
              <a:off x="8" y="1908"/>
              <a:ext cx="1031" cy="829"/>
            </a:xfrm>
            <a:prstGeom prst="rect">
              <a:avLst/>
            </a:prstGeom>
            <a:solidFill>
              <a:srgbClr val="CCFFCC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  <a:effectLst/>
          </xdr:spPr>
          <xdr:txBody>
            <a:bodyPr wrap="none" lIns="91440" tIns="45720" rIns="91440" bIns="45720" anchor="t" upright="1">
              <a:spAutoFit/>
            </a:bodyPr>
            <a:lstStyle/>
            <a:p>
              <a:pPr algn="l" rtl="0">
                <a:lnSpc>
                  <a:spcPts val="2700"/>
                </a:lnSpc>
                <a:defRPr sz="1000"/>
              </a:pPr>
              <a:r>
                <a:rPr lang="en-US" sz="24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S</a:t>
              </a:r>
            </a:p>
            <a:p>
              <a:pPr algn="l" rtl="0">
                <a:lnSpc>
                  <a:spcPts val="2500"/>
                </a:lnSpc>
                <a:defRPr sz="1000"/>
              </a:pPr>
              <a:endParaRPr lang="en-US" sz="24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043" name="Text Box 19"/>
            <xdr:cNvSpPr txBox="1">
              <a:spLocks noChangeArrowheads="1"/>
            </xdr:cNvSpPr>
          </xdr:nvSpPr>
          <xdr:spPr bwMode="auto">
            <a:xfrm>
              <a:off x="1771" y="1653"/>
              <a:ext cx="1095" cy="499"/>
            </a:xfrm>
            <a:prstGeom prst="rect">
              <a:avLst/>
            </a:prstGeom>
            <a:solidFill>
              <a:srgbClr val="FFFF00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  <a:effectLst/>
          </xdr:spPr>
          <xdr:txBody>
            <a:bodyPr wrap="none" lIns="91440" tIns="45720" rIns="91440" bIns="45720" anchor="t" upright="1">
              <a:spAutoFit/>
            </a:bodyPr>
            <a:lstStyle/>
            <a:p>
              <a:pPr algn="l" rtl="0">
                <a:lnSpc>
                  <a:spcPts val="1400"/>
                </a:lnSpc>
                <a:defRPr sz="1000"/>
              </a:pPr>
              <a:r>
                <a:rPr lang="en-US" sz="14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w1</a:t>
              </a:r>
            </a:p>
            <a:p>
              <a:pPr algn="l" rtl="0">
                <a:lnSpc>
                  <a:spcPts val="1400"/>
                </a:lnSpc>
                <a:defRPr sz="1000"/>
              </a:pPr>
              <a:endParaRPr lang="en-US" sz="14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044" name="Text Box 20"/>
            <xdr:cNvSpPr txBox="1">
              <a:spLocks noChangeArrowheads="1"/>
            </xdr:cNvSpPr>
          </xdr:nvSpPr>
          <xdr:spPr bwMode="auto">
            <a:xfrm>
              <a:off x="1771" y="2378"/>
              <a:ext cx="1095" cy="487"/>
            </a:xfrm>
            <a:prstGeom prst="rect">
              <a:avLst/>
            </a:prstGeom>
            <a:solidFill>
              <a:srgbClr val="FFFF00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  <a:effectLst/>
          </xdr:spPr>
          <xdr:txBody>
            <a:bodyPr wrap="none" lIns="91440" tIns="45720" rIns="91440" bIns="45720" anchor="t" upright="1">
              <a:spAutoFit/>
            </a:bodyPr>
            <a:lstStyle/>
            <a:p>
              <a:pPr algn="l" rtl="0">
                <a:lnSpc>
                  <a:spcPts val="1500"/>
                </a:lnSpc>
                <a:defRPr sz="1000"/>
              </a:pPr>
              <a:r>
                <a:rPr lang="en-US" sz="14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w2</a:t>
              </a:r>
            </a:p>
            <a:p>
              <a:pPr algn="l" rtl="0">
                <a:lnSpc>
                  <a:spcPts val="1200"/>
                </a:lnSpc>
                <a:defRPr sz="1000"/>
              </a:pPr>
              <a:endParaRPr lang="en-US" sz="14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594" name="Line 21"/>
            <xdr:cNvSpPr>
              <a:spLocks noChangeShapeType="1"/>
            </xdr:cNvSpPr>
          </xdr:nvSpPr>
          <xdr:spPr bwMode="auto">
            <a:xfrm flipV="1">
              <a:off x="942" y="1833"/>
              <a:ext cx="830" cy="345"/>
            </a:xfrm>
            <a:prstGeom prst="line">
              <a:avLst/>
            </a:prstGeom>
            <a:noFill/>
            <a:ln w="28575">
              <a:solidFill>
                <a:srgbClr val="00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5" name="Line 22"/>
            <xdr:cNvSpPr>
              <a:spLocks noChangeShapeType="1"/>
            </xdr:cNvSpPr>
          </xdr:nvSpPr>
          <xdr:spPr bwMode="auto">
            <a:xfrm>
              <a:off x="960" y="2208"/>
              <a:ext cx="822" cy="337"/>
            </a:xfrm>
            <a:prstGeom prst="line">
              <a:avLst/>
            </a:prstGeom>
            <a:noFill/>
            <a:ln w="28575">
              <a:solidFill>
                <a:srgbClr val="00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6" name="Oval 23"/>
            <xdr:cNvSpPr>
              <a:spLocks noChangeArrowheads="1"/>
            </xdr:cNvSpPr>
          </xdr:nvSpPr>
          <xdr:spPr bwMode="auto">
            <a:xfrm>
              <a:off x="4164" y="1632"/>
              <a:ext cx="1164" cy="355"/>
            </a:xfrm>
            <a:prstGeom prst="ellipse">
              <a:avLst/>
            </a:prstGeom>
            <a:solidFill>
              <a:srgbClr val="FF99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48" name="Text Box 24"/>
            <xdr:cNvSpPr txBox="1">
              <a:spLocks noChangeArrowheads="1"/>
            </xdr:cNvSpPr>
          </xdr:nvSpPr>
          <xdr:spPr bwMode="auto">
            <a:xfrm>
              <a:off x="4164" y="1642"/>
              <a:ext cx="1148" cy="45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ffectLst/>
          </xdr:spPr>
          <xdr:txBody>
            <a:bodyPr wrap="none" lIns="91440" tIns="45720" rIns="91440" bIns="45720" anchor="t" upright="1">
              <a:spAutoFit/>
            </a:bodyPr>
            <a:lstStyle/>
            <a:p>
              <a:pPr algn="l" rtl="0">
                <a:lnSpc>
                  <a:spcPts val="1300"/>
                </a:lnSpc>
                <a:defRPr sz="1000"/>
              </a:pPr>
              <a:r>
                <a:rPr lang="en-US" sz="14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M1</a:t>
              </a:r>
            </a:p>
            <a:p>
              <a:pPr algn="l" rtl="0">
                <a:lnSpc>
                  <a:spcPts val="1000"/>
                </a:lnSpc>
                <a:defRPr sz="1000"/>
              </a:pPr>
              <a:endParaRPr lang="en-US" sz="14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598" name="Line 25"/>
            <xdr:cNvSpPr>
              <a:spLocks noChangeShapeType="1"/>
            </xdr:cNvSpPr>
          </xdr:nvSpPr>
          <xdr:spPr bwMode="auto">
            <a:xfrm>
              <a:off x="3304" y="1824"/>
              <a:ext cx="855" cy="0"/>
            </a:xfrm>
            <a:prstGeom prst="line">
              <a:avLst/>
            </a:prstGeom>
            <a:noFill/>
            <a:ln w="28575">
              <a:solidFill>
                <a:srgbClr val="00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9" name="Line 26"/>
            <xdr:cNvSpPr>
              <a:spLocks noChangeShapeType="1"/>
            </xdr:cNvSpPr>
          </xdr:nvSpPr>
          <xdr:spPr bwMode="auto">
            <a:xfrm>
              <a:off x="3337" y="2539"/>
              <a:ext cx="822" cy="0"/>
            </a:xfrm>
            <a:prstGeom prst="line">
              <a:avLst/>
            </a:prstGeom>
            <a:noFill/>
            <a:ln w="28575">
              <a:solidFill>
                <a:srgbClr val="00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00" name="Rectangle 27"/>
            <xdr:cNvSpPr>
              <a:spLocks noChangeArrowheads="1"/>
            </xdr:cNvSpPr>
          </xdr:nvSpPr>
          <xdr:spPr bwMode="auto">
            <a:xfrm>
              <a:off x="48" y="1440"/>
              <a:ext cx="5543" cy="1672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sp macro="" textlink="">
        <xdr:nvSpPr>
          <xdr:cNvPr id="1052" name="Text Box 28"/>
          <xdr:cNvSpPr txBox="1">
            <a:spLocks noChangeArrowheads="1"/>
          </xdr:cNvSpPr>
        </xdr:nvSpPr>
        <xdr:spPr bwMode="auto">
          <a:xfrm>
            <a:off x="240" y="816"/>
            <a:ext cx="211" cy="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91440" tIns="45720" rIns="91440" bIns="45720" anchor="t" upright="1">
            <a:spAutoFit/>
          </a:bodyPr>
          <a:lstStyle/>
          <a:p>
            <a:pPr algn="l" rtl="0">
              <a:lnSpc>
                <a:spcPts val="2400"/>
              </a:lnSpc>
              <a:defRPr sz="1000"/>
            </a:pPr>
            <a:r>
              <a:rPr lang="en-US" sz="2400" b="0" i="0" strike="noStrike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  <a:p>
            <a:pPr algn="l" rtl="0">
              <a:lnSpc>
                <a:spcPts val="2200"/>
              </a:lnSpc>
              <a:defRPr sz="1000"/>
            </a:pPr>
            <a:endParaRPr lang="en-US" sz="2400" b="0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Normal="100" workbookViewId="0"/>
  </sheetViews>
  <sheetFormatPr defaultRowHeight="13.2" x14ac:dyDescent="0.25"/>
  <cols>
    <col min="1" max="1" width="14" style="1" customWidth="1"/>
    <col min="2" max="5" width="11.33203125" style="1" customWidth="1"/>
    <col min="8" max="8" width="9.6640625" bestFit="1" customWidth="1"/>
  </cols>
  <sheetData>
    <row r="1" spans="1:8" ht="17.399999999999999" x14ac:dyDescent="0.3">
      <c r="A1" s="22" t="s">
        <v>19</v>
      </c>
    </row>
    <row r="2" spans="1:8" ht="15.6" x14ac:dyDescent="0.3">
      <c r="A2" s="15" t="s">
        <v>14</v>
      </c>
    </row>
    <row r="4" spans="1:8" x14ac:dyDescent="0.25">
      <c r="A4" s="25" t="s">
        <v>2</v>
      </c>
      <c r="B4" s="23" t="s">
        <v>3</v>
      </c>
      <c r="C4" s="23"/>
      <c r="D4" s="24" t="s">
        <v>4</v>
      </c>
      <c r="E4" s="24"/>
    </row>
    <row r="5" spans="1:8" x14ac:dyDescent="0.25">
      <c r="A5" s="26"/>
      <c r="B5" s="2" t="s">
        <v>0</v>
      </c>
      <c r="C5" s="2" t="s">
        <v>1</v>
      </c>
      <c r="D5" s="2" t="s">
        <v>0</v>
      </c>
      <c r="E5" s="2" t="s">
        <v>1</v>
      </c>
    </row>
    <row r="6" spans="1:8" x14ac:dyDescent="0.25">
      <c r="A6" s="1">
        <v>1</v>
      </c>
      <c r="B6" s="1">
        <v>7</v>
      </c>
      <c r="C6" s="1">
        <v>1</v>
      </c>
      <c r="D6" s="1">
        <v>6</v>
      </c>
      <c r="E6" s="1">
        <v>15</v>
      </c>
      <c r="H6" s="14"/>
    </row>
    <row r="7" spans="1:8" x14ac:dyDescent="0.25">
      <c r="A7" s="1">
        <v>2</v>
      </c>
      <c r="B7" s="1">
        <v>17</v>
      </c>
      <c r="C7" s="1">
        <v>0</v>
      </c>
      <c r="D7" s="1">
        <v>17</v>
      </c>
      <c r="E7" s="1">
        <v>2</v>
      </c>
      <c r="H7" s="14"/>
    </row>
    <row r="8" spans="1:8" x14ac:dyDescent="0.25">
      <c r="A8" s="1">
        <v>3</v>
      </c>
      <c r="B8" s="1">
        <v>21</v>
      </c>
      <c r="C8" s="1">
        <v>7</v>
      </c>
      <c r="D8" s="1">
        <v>17</v>
      </c>
      <c r="E8" s="1">
        <v>3</v>
      </c>
      <c r="H8" s="14"/>
    </row>
    <row r="9" spans="1:8" x14ac:dyDescent="0.25">
      <c r="A9" s="1">
        <v>4</v>
      </c>
      <c r="B9" s="1">
        <v>35</v>
      </c>
      <c r="C9" s="1">
        <v>3</v>
      </c>
      <c r="D9" s="1">
        <v>34</v>
      </c>
      <c r="E9" s="1">
        <v>0</v>
      </c>
      <c r="H9" s="14"/>
    </row>
    <row r="10" spans="1:8" x14ac:dyDescent="0.25">
      <c r="A10" s="1">
        <v>5</v>
      </c>
      <c r="B10" s="1">
        <v>41</v>
      </c>
      <c r="C10" s="1">
        <v>24</v>
      </c>
      <c r="D10" s="1">
        <v>43</v>
      </c>
      <c r="E10" s="1">
        <v>5</v>
      </c>
      <c r="H10" s="14"/>
    </row>
    <row r="11" spans="1:8" x14ac:dyDescent="0.25">
      <c r="A11" s="1">
        <v>6</v>
      </c>
      <c r="B11" s="1">
        <v>35</v>
      </c>
      <c r="C11" s="1">
        <v>14</v>
      </c>
      <c r="D11" s="1">
        <v>29</v>
      </c>
      <c r="E11" s="1">
        <v>14</v>
      </c>
      <c r="H11" s="14"/>
    </row>
    <row r="12" spans="1:8" x14ac:dyDescent="0.25">
      <c r="A12" s="1">
        <v>7</v>
      </c>
      <c r="B12" s="1">
        <v>39</v>
      </c>
      <c r="C12" s="1">
        <v>21</v>
      </c>
      <c r="D12" s="1">
        <v>32</v>
      </c>
      <c r="E12" s="1">
        <v>7</v>
      </c>
      <c r="H12" s="14"/>
    </row>
    <row r="13" spans="1:8" x14ac:dyDescent="0.25">
      <c r="A13" s="1">
        <v>8</v>
      </c>
      <c r="B13" s="1">
        <v>31</v>
      </c>
      <c r="C13" s="1">
        <v>2</v>
      </c>
      <c r="D13" s="1">
        <v>32</v>
      </c>
      <c r="E13" s="1">
        <v>8</v>
      </c>
      <c r="H13" s="14"/>
    </row>
    <row r="14" spans="1:8" x14ac:dyDescent="0.25">
      <c r="A14" s="1">
        <v>9</v>
      </c>
      <c r="B14" s="1">
        <v>29</v>
      </c>
      <c r="C14" s="1">
        <v>4</v>
      </c>
      <c r="D14" s="1">
        <v>28</v>
      </c>
      <c r="E14" s="1">
        <v>4</v>
      </c>
      <c r="H14" s="14"/>
    </row>
    <row r="15" spans="1:8" x14ac:dyDescent="0.25">
      <c r="A15" s="1">
        <v>10</v>
      </c>
      <c r="B15" s="1">
        <v>59</v>
      </c>
      <c r="C15" s="1">
        <v>41</v>
      </c>
      <c r="D15" s="1">
        <v>51</v>
      </c>
      <c r="E15" s="1">
        <v>24</v>
      </c>
      <c r="H15" s="14"/>
    </row>
    <row r="16" spans="1:8" x14ac:dyDescent="0.25">
      <c r="A16" s="1">
        <v>11</v>
      </c>
      <c r="B16" s="1">
        <v>26</v>
      </c>
      <c r="C16" s="1">
        <v>0</v>
      </c>
      <c r="D16" s="1">
        <v>22</v>
      </c>
      <c r="E16" s="1">
        <v>0</v>
      </c>
      <c r="H16" s="14"/>
    </row>
    <row r="17" spans="1:8" x14ac:dyDescent="0.25">
      <c r="A17" s="1">
        <v>12</v>
      </c>
      <c r="B17" s="1">
        <v>52</v>
      </c>
      <c r="C17" s="1">
        <v>32</v>
      </c>
      <c r="D17" s="1">
        <v>53</v>
      </c>
      <c r="E17" s="1">
        <v>38</v>
      </c>
      <c r="H17" s="14"/>
    </row>
    <row r="18" spans="1:8" x14ac:dyDescent="0.25">
      <c r="A18" s="1">
        <v>13</v>
      </c>
      <c r="B18" s="1">
        <v>55</v>
      </c>
      <c r="C18" s="1">
        <v>28</v>
      </c>
      <c r="D18" s="1">
        <v>49</v>
      </c>
      <c r="E18" s="1">
        <v>34</v>
      </c>
      <c r="H18" s="14"/>
    </row>
    <row r="19" spans="1:8" x14ac:dyDescent="0.25">
      <c r="A19" s="1">
        <v>14</v>
      </c>
      <c r="B19" s="1">
        <v>72</v>
      </c>
      <c r="C19" s="1">
        <v>16</v>
      </c>
      <c r="D19" s="1">
        <v>76</v>
      </c>
      <c r="E19" s="1">
        <v>18</v>
      </c>
      <c r="H19" s="14"/>
    </row>
    <row r="20" spans="1:8" x14ac:dyDescent="0.25">
      <c r="A20" s="1">
        <v>15</v>
      </c>
      <c r="B20" s="1">
        <v>58</v>
      </c>
      <c r="C20" s="1">
        <v>23</v>
      </c>
      <c r="D20" s="1">
        <v>46</v>
      </c>
      <c r="E20" s="1">
        <v>10</v>
      </c>
      <c r="H20" s="14"/>
    </row>
    <row r="21" spans="1:8" x14ac:dyDescent="0.25">
      <c r="A21" s="1">
        <v>16</v>
      </c>
      <c r="B21" s="1">
        <v>67</v>
      </c>
      <c r="C21" s="1">
        <v>24</v>
      </c>
      <c r="D21" s="1">
        <v>48</v>
      </c>
      <c r="E21" s="1">
        <v>4</v>
      </c>
      <c r="H21" s="14"/>
    </row>
    <row r="22" spans="1:8" x14ac:dyDescent="0.25">
      <c r="A22" s="1">
        <v>17</v>
      </c>
      <c r="B22" s="1">
        <v>9</v>
      </c>
      <c r="C22" s="1">
        <v>2</v>
      </c>
      <c r="D22" s="1">
        <v>7</v>
      </c>
      <c r="E22" s="1">
        <v>11</v>
      </c>
      <c r="H22" s="14"/>
    </row>
    <row r="23" spans="1:8" x14ac:dyDescent="0.25">
      <c r="A23" s="1">
        <v>18</v>
      </c>
      <c r="B23" s="1">
        <v>4</v>
      </c>
      <c r="C23" s="1">
        <v>4</v>
      </c>
      <c r="D23" s="1">
        <v>4</v>
      </c>
      <c r="E23" s="1">
        <v>15</v>
      </c>
      <c r="H23" s="14"/>
    </row>
    <row r="24" spans="1:8" x14ac:dyDescent="0.25">
      <c r="A24" s="1">
        <v>19</v>
      </c>
      <c r="B24" s="1">
        <v>11</v>
      </c>
      <c r="C24" s="1">
        <v>14</v>
      </c>
      <c r="D24" s="1">
        <v>12</v>
      </c>
      <c r="E24" s="1">
        <v>5</v>
      </c>
      <c r="H24" s="14"/>
    </row>
    <row r="25" spans="1:8" x14ac:dyDescent="0.25">
      <c r="A25" s="1">
        <v>20</v>
      </c>
      <c r="B25" s="1">
        <v>49</v>
      </c>
      <c r="C25" s="1">
        <v>30</v>
      </c>
      <c r="D25" s="1">
        <v>34</v>
      </c>
      <c r="E25" s="1">
        <v>22</v>
      </c>
      <c r="H25" s="14"/>
    </row>
    <row r="26" spans="1:8" x14ac:dyDescent="0.25">
      <c r="A26" s="1">
        <v>21</v>
      </c>
      <c r="B26" s="1">
        <v>14</v>
      </c>
      <c r="C26" s="1">
        <v>31</v>
      </c>
      <c r="D26" s="1">
        <v>13</v>
      </c>
      <c r="E26" s="1">
        <v>46</v>
      </c>
      <c r="H26" s="14"/>
    </row>
    <row r="27" spans="1:8" x14ac:dyDescent="0.25">
      <c r="A27" s="1">
        <v>22</v>
      </c>
      <c r="B27" s="1">
        <v>43</v>
      </c>
      <c r="C27" s="1">
        <v>30</v>
      </c>
      <c r="D27" s="1">
        <v>31</v>
      </c>
      <c r="E27" s="1">
        <v>30</v>
      </c>
      <c r="H27" s="14"/>
    </row>
    <row r="28" spans="1:8" x14ac:dyDescent="0.25">
      <c r="A28" s="1">
        <v>23</v>
      </c>
      <c r="B28" s="1">
        <v>38</v>
      </c>
      <c r="C28" s="1">
        <v>8</v>
      </c>
      <c r="D28" s="1">
        <v>29</v>
      </c>
      <c r="E28" s="1">
        <v>4</v>
      </c>
      <c r="H28" s="14"/>
    </row>
    <row r="29" spans="1:8" x14ac:dyDescent="0.25">
      <c r="A29" s="1">
        <v>24</v>
      </c>
      <c r="B29" s="1">
        <v>65</v>
      </c>
      <c r="C29" s="1">
        <v>9</v>
      </c>
      <c r="D29" s="1">
        <v>71</v>
      </c>
      <c r="E29" s="1">
        <v>6</v>
      </c>
      <c r="H29" s="14"/>
    </row>
    <row r="30" spans="1:8" x14ac:dyDescent="0.25">
      <c r="A30" s="1">
        <v>25</v>
      </c>
      <c r="B30" s="1">
        <v>34</v>
      </c>
      <c r="C30" s="1">
        <v>15</v>
      </c>
      <c r="D30" s="1">
        <v>30</v>
      </c>
      <c r="E30" s="1">
        <v>14</v>
      </c>
      <c r="H30" s="14"/>
    </row>
    <row r="31" spans="1:8" x14ac:dyDescent="0.25">
      <c r="A31" s="1">
        <v>26</v>
      </c>
      <c r="B31" s="1">
        <v>32</v>
      </c>
      <c r="C31" s="1">
        <v>9</v>
      </c>
      <c r="D31" s="1">
        <v>28</v>
      </c>
      <c r="E31" s="1">
        <v>3</v>
      </c>
      <c r="H31" s="14"/>
    </row>
    <row r="32" spans="1:8" x14ac:dyDescent="0.25">
      <c r="A32" s="1">
        <v>27</v>
      </c>
      <c r="B32" s="1">
        <v>61</v>
      </c>
      <c r="C32" s="1">
        <v>60</v>
      </c>
      <c r="D32" s="1">
        <v>43</v>
      </c>
      <c r="E32" s="1">
        <v>49</v>
      </c>
      <c r="H32" s="14"/>
    </row>
    <row r="33" spans="1:8" x14ac:dyDescent="0.25">
      <c r="A33" s="1">
        <v>28</v>
      </c>
      <c r="B33" s="1">
        <v>57</v>
      </c>
      <c r="C33" s="1">
        <v>12</v>
      </c>
      <c r="D33" s="1">
        <v>48</v>
      </c>
      <c r="E33" s="1">
        <v>4</v>
      </c>
      <c r="H33" s="14"/>
    </row>
    <row r="34" spans="1:8" x14ac:dyDescent="0.25">
      <c r="A34" s="1">
        <v>29</v>
      </c>
      <c r="B34" s="1">
        <v>52</v>
      </c>
      <c r="C34" s="1">
        <v>28</v>
      </c>
      <c r="D34" s="1">
        <v>45</v>
      </c>
      <c r="E34" s="1">
        <v>37</v>
      </c>
      <c r="H34" s="14"/>
    </row>
    <row r="35" spans="1:8" x14ac:dyDescent="0.25">
      <c r="A35" s="1">
        <v>30</v>
      </c>
      <c r="B35" s="1">
        <v>36</v>
      </c>
      <c r="C35" s="1">
        <v>11</v>
      </c>
      <c r="D35" s="1">
        <v>32</v>
      </c>
      <c r="E35" s="1">
        <v>1</v>
      </c>
      <c r="H35" s="14"/>
    </row>
    <row r="36" spans="1:8" x14ac:dyDescent="0.25">
      <c r="A36" s="10" t="s">
        <v>5</v>
      </c>
      <c r="B36" s="11">
        <f>AVERAGE(B6:B35)</f>
        <v>38.299999999999997</v>
      </c>
      <c r="C36" s="11">
        <f t="shared" ref="C36:E36" si="0">AVERAGE(C6:C35)</f>
        <v>16.766666666666666</v>
      </c>
      <c r="D36" s="11">
        <f t="shared" si="0"/>
        <v>33.666666666666664</v>
      </c>
      <c r="E36" s="11">
        <f t="shared" si="0"/>
        <v>14.433333333333334</v>
      </c>
    </row>
    <row r="37" spans="1:8" x14ac:dyDescent="0.25">
      <c r="A37" s="12" t="s">
        <v>6</v>
      </c>
      <c r="B37" s="13">
        <f>STDEV(B6:B35)</f>
        <v>19.147611717463842</v>
      </c>
      <c r="C37" s="13">
        <f t="shared" ref="C37:E37" si="1">STDEV(C6:C35)</f>
        <v>14.124284134031381</v>
      </c>
      <c r="D37" s="13">
        <f t="shared" si="1"/>
        <v>17.658315093859407</v>
      </c>
      <c r="E37" s="13">
        <f t="shared" si="1"/>
        <v>14.22645261556754</v>
      </c>
    </row>
    <row r="38" spans="1:8" x14ac:dyDescent="0.25">
      <c r="A38" s="3"/>
    </row>
    <row r="39" spans="1:8" x14ac:dyDescent="0.25">
      <c r="A39" s="3"/>
    </row>
    <row r="40" spans="1:8" x14ac:dyDescent="0.25">
      <c r="A40" s="3"/>
    </row>
    <row r="41" spans="1:8" x14ac:dyDescent="0.25">
      <c r="A41" s="3"/>
    </row>
    <row r="42" spans="1:8" x14ac:dyDescent="0.25">
      <c r="A42" s="3"/>
    </row>
    <row r="43" spans="1:8" x14ac:dyDescent="0.25">
      <c r="A43" s="3"/>
    </row>
    <row r="44" spans="1:8" x14ac:dyDescent="0.25">
      <c r="A44" s="3"/>
    </row>
    <row r="45" spans="1:8" x14ac:dyDescent="0.25">
      <c r="A45" s="3"/>
    </row>
  </sheetData>
  <mergeCells count="3">
    <mergeCell ref="B4:C4"/>
    <mergeCell ref="D4:E4"/>
    <mergeCell ref="A4:A5"/>
  </mergeCells>
  <phoneticPr fontId="0" type="noConversion"/>
  <pageMargins left="0.75" right="0.75" top="1" bottom="1" header="0.5" footer="0.5"/>
  <pageSetup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Normal="100" workbookViewId="0">
      <selection activeCell="E37" sqref="E37"/>
    </sheetView>
  </sheetViews>
  <sheetFormatPr defaultRowHeight="13.2" x14ac:dyDescent="0.25"/>
  <cols>
    <col min="1" max="1" width="21.5546875" style="1" customWidth="1"/>
    <col min="2" max="5" width="11.33203125" style="1" customWidth="1"/>
    <col min="7" max="8" width="13" style="1" customWidth="1"/>
    <col min="9" max="9" width="11.88671875" style="1" customWidth="1"/>
  </cols>
  <sheetData>
    <row r="1" spans="1:6" ht="17.399999999999999" x14ac:dyDescent="0.3">
      <c r="A1" s="22" t="s">
        <v>19</v>
      </c>
    </row>
    <row r="4" spans="1:6" x14ac:dyDescent="0.25">
      <c r="A4" s="4" t="s">
        <v>15</v>
      </c>
    </row>
    <row r="5" spans="1:6" x14ac:dyDescent="0.25">
      <c r="A5" s="4"/>
    </row>
    <row r="6" spans="1:6" x14ac:dyDescent="0.25">
      <c r="A6" s="16" t="s">
        <v>7</v>
      </c>
      <c r="B6" s="16" t="s">
        <v>10</v>
      </c>
      <c r="C6" s="16" t="s">
        <v>8</v>
      </c>
      <c r="D6" s="16" t="s">
        <v>9</v>
      </c>
    </row>
    <row r="7" spans="1:6" x14ac:dyDescent="0.25">
      <c r="A7" s="16">
        <v>1</v>
      </c>
      <c r="B7" s="16">
        <v>1</v>
      </c>
      <c r="C7" s="16">
        <v>0.97</v>
      </c>
      <c r="D7" s="20">
        <f>NORMSINV(C7)</f>
        <v>1.8807936081512504</v>
      </c>
    </row>
    <row r="9" spans="1:6" x14ac:dyDescent="0.25">
      <c r="A9" s="25"/>
      <c r="B9" s="27" t="s">
        <v>3</v>
      </c>
      <c r="C9" s="27"/>
      <c r="D9" s="28" t="s">
        <v>4</v>
      </c>
      <c r="E9" s="28"/>
    </row>
    <row r="10" spans="1:6" x14ac:dyDescent="0.25">
      <c r="A10" s="26"/>
      <c r="B10" s="7" t="s">
        <v>0</v>
      </c>
      <c r="C10" s="7" t="s">
        <v>1</v>
      </c>
      <c r="D10" s="7" t="s">
        <v>0</v>
      </c>
      <c r="E10" s="7" t="s">
        <v>1</v>
      </c>
    </row>
    <row r="11" spans="1:6" ht="13.8" x14ac:dyDescent="0.25">
      <c r="A11" s="29" t="s">
        <v>20</v>
      </c>
      <c r="B11" s="17">
        <f>Data!B36</f>
        <v>38.299999999999997</v>
      </c>
      <c r="C11" s="17">
        <f>Data!C36</f>
        <v>16.766666666666666</v>
      </c>
      <c r="D11" s="17">
        <f>Data!D36</f>
        <v>33.666666666666664</v>
      </c>
      <c r="E11" s="17">
        <f>Data!E36</f>
        <v>14.433333333333334</v>
      </c>
    </row>
    <row r="12" spans="1:6" x14ac:dyDescent="0.25">
      <c r="A12" s="29" t="s">
        <v>21</v>
      </c>
      <c r="B12" s="17">
        <f>Data!B37</f>
        <v>19.147611717463842</v>
      </c>
      <c r="C12" s="17">
        <f>Data!C37</f>
        <v>14.124284134031381</v>
      </c>
      <c r="D12" s="17">
        <f>Data!D37</f>
        <v>17.658315093859407</v>
      </c>
      <c r="E12" s="17">
        <f>Data!E37</f>
        <v>14.22645261556754</v>
      </c>
    </row>
    <row r="13" spans="1:6" x14ac:dyDescent="0.25">
      <c r="A13" s="30" t="s">
        <v>22</v>
      </c>
      <c r="B13" s="18">
        <f>B11*($A$7+$B$7)</f>
        <v>76.599999999999994</v>
      </c>
      <c r="C13" s="18">
        <f t="shared" ref="C13:E13" si="0">C11*($A$7+$B$7)</f>
        <v>33.533333333333331</v>
      </c>
      <c r="D13" s="18">
        <f t="shared" si="0"/>
        <v>67.333333333333329</v>
      </c>
      <c r="E13" s="18">
        <f t="shared" si="0"/>
        <v>28.866666666666667</v>
      </c>
    </row>
    <row r="14" spans="1:6" ht="15" x14ac:dyDescent="0.25">
      <c r="A14" s="31" t="s">
        <v>11</v>
      </c>
      <c r="B14" s="18">
        <f>B12*SQRT($B$7+$A$7)</f>
        <v>27.078812177891358</v>
      </c>
      <c r="C14" s="18">
        <f t="shared" ref="C14:E14" si="1">C12*SQRT($B$7+$A$7)</f>
        <v>19.974754181158307</v>
      </c>
      <c r="D14" s="18">
        <f t="shared" si="1"/>
        <v>24.97262869439351</v>
      </c>
      <c r="E14" s="18">
        <f t="shared" si="1"/>
        <v>20.119242233393809</v>
      </c>
    </row>
    <row r="15" spans="1:6" x14ac:dyDescent="0.25">
      <c r="A15" s="32" t="s">
        <v>23</v>
      </c>
      <c r="B15" s="19">
        <f>$D$7*B14</f>
        <v>50.929656860506306</v>
      </c>
      <c r="C15" s="19">
        <f t="shared" ref="C15:E15" si="2">$D$7*C14</f>
        <v>37.568389988315005</v>
      </c>
      <c r="D15" s="19">
        <f t="shared" si="2"/>
        <v>46.968360427149818</v>
      </c>
      <c r="E15" s="19">
        <f t="shared" si="2"/>
        <v>37.840142193413762</v>
      </c>
      <c r="F15" s="21">
        <f>SUM(B15:E15)</f>
        <v>173.30654946938486</v>
      </c>
    </row>
    <row r="16" spans="1:6" x14ac:dyDescent="0.25">
      <c r="A16" s="8" t="s">
        <v>12</v>
      </c>
      <c r="B16" s="19">
        <f>B11*$A$7</f>
        <v>38.299999999999997</v>
      </c>
      <c r="C16" s="19">
        <f t="shared" ref="C16:E16" si="3">C11*$A$7</f>
        <v>16.766666666666666</v>
      </c>
      <c r="D16" s="19">
        <f t="shared" si="3"/>
        <v>33.666666666666664</v>
      </c>
      <c r="E16" s="19">
        <f t="shared" si="3"/>
        <v>14.433333333333334</v>
      </c>
      <c r="F16" s="21">
        <f t="shared" ref="F16:F17" si="4">SUM(B16:E16)</f>
        <v>103.16666666666666</v>
      </c>
    </row>
    <row r="17" spans="1:9" x14ac:dyDescent="0.25">
      <c r="A17" s="8" t="s">
        <v>13</v>
      </c>
      <c r="B17" s="19">
        <f>B11*$B$7/2</f>
        <v>19.149999999999999</v>
      </c>
      <c r="C17" s="19">
        <f t="shared" ref="C17:E17" si="5">C11*$B$7/2</f>
        <v>8.3833333333333329</v>
      </c>
      <c r="D17" s="19">
        <f t="shared" si="5"/>
        <v>16.833333333333332</v>
      </c>
      <c r="E17" s="19">
        <f t="shared" si="5"/>
        <v>7.2166666666666668</v>
      </c>
      <c r="F17" s="21">
        <f t="shared" si="4"/>
        <v>51.583333333333329</v>
      </c>
    </row>
    <row r="18" spans="1:9" x14ac:dyDescent="0.25">
      <c r="A18" s="33" t="s">
        <v>17</v>
      </c>
      <c r="B18" s="34">
        <f>SUM(B15:E17)</f>
        <v>328.05654946938478</v>
      </c>
    </row>
    <row r="19" spans="1:9" x14ac:dyDescent="0.25">
      <c r="A19"/>
      <c r="D19"/>
      <c r="E19"/>
      <c r="G19"/>
      <c r="H19"/>
      <c r="I19"/>
    </row>
    <row r="20" spans="1:9" x14ac:dyDescent="0.25">
      <c r="A20"/>
      <c r="D20"/>
      <c r="E20"/>
      <c r="G20"/>
      <c r="H20"/>
      <c r="I20"/>
    </row>
    <row r="21" spans="1:9" x14ac:dyDescent="0.25">
      <c r="A21" s="5" t="s">
        <v>16</v>
      </c>
      <c r="D21"/>
      <c r="E21"/>
      <c r="G21"/>
      <c r="H21"/>
      <c r="I21"/>
    </row>
    <row r="22" spans="1:9" x14ac:dyDescent="0.25">
      <c r="A22" s="5"/>
      <c r="D22"/>
      <c r="E22"/>
      <c r="G22"/>
      <c r="H22"/>
      <c r="I22"/>
    </row>
    <row r="23" spans="1:9" x14ac:dyDescent="0.25">
      <c r="A23" s="16" t="s">
        <v>7</v>
      </c>
      <c r="B23" s="16" t="s">
        <v>10</v>
      </c>
      <c r="C23" s="16" t="s">
        <v>8</v>
      </c>
      <c r="D23" s="16" t="s">
        <v>9</v>
      </c>
      <c r="E23"/>
      <c r="G23"/>
      <c r="H23"/>
      <c r="I23"/>
    </row>
    <row r="24" spans="1:9" x14ac:dyDescent="0.25">
      <c r="A24" s="16">
        <v>1</v>
      </c>
      <c r="B24" s="16">
        <v>1</v>
      </c>
      <c r="C24" s="16">
        <v>0.97</v>
      </c>
      <c r="D24" s="20">
        <f>NORMSINV(C24)</f>
        <v>1.8807936081512504</v>
      </c>
      <c r="E24"/>
      <c r="G24"/>
      <c r="H24"/>
      <c r="I24"/>
    </row>
    <row r="25" spans="1:9" x14ac:dyDescent="0.25">
      <c r="A25"/>
      <c r="D25"/>
      <c r="E25"/>
      <c r="G25"/>
      <c r="H25"/>
      <c r="I25"/>
    </row>
    <row r="26" spans="1:9" x14ac:dyDescent="0.25">
      <c r="A26" s="6"/>
      <c r="B26" s="9" t="s">
        <v>0</v>
      </c>
      <c r="C26" s="9" t="s">
        <v>1</v>
      </c>
      <c r="D26"/>
      <c r="E26"/>
    </row>
    <row r="27" spans="1:9" ht="13.8" x14ac:dyDescent="0.25">
      <c r="A27" s="29" t="s">
        <v>20</v>
      </c>
      <c r="B27" s="17">
        <f>B11+D11</f>
        <v>71.966666666666669</v>
      </c>
      <c r="C27" s="17">
        <f>C11+E11</f>
        <v>31.2</v>
      </c>
      <c r="D27"/>
      <c r="E27"/>
    </row>
    <row r="28" spans="1:9" x14ac:dyDescent="0.25">
      <c r="A28" s="29" t="s">
        <v>21</v>
      </c>
      <c r="B28" s="17">
        <f>SQRT(B12*B12+D12*D12)</f>
        <v>26.047017611173484</v>
      </c>
      <c r="C28" s="17">
        <f>SQRT(C12*C12+E12*E12)</f>
        <v>20.04712838093873</v>
      </c>
      <c r="D28"/>
      <c r="E28"/>
      <c r="G28"/>
      <c r="H28"/>
      <c r="I28"/>
    </row>
    <row r="29" spans="1:9" x14ac:dyDescent="0.25">
      <c r="A29" s="30" t="s">
        <v>22</v>
      </c>
      <c r="B29" s="18"/>
      <c r="C29" s="18"/>
      <c r="D29"/>
      <c r="E29"/>
      <c r="G29"/>
      <c r="H29"/>
      <c r="I29"/>
    </row>
    <row r="30" spans="1:9" ht="15" x14ac:dyDescent="0.25">
      <c r="A30" s="31" t="s">
        <v>11</v>
      </c>
      <c r="B30" s="18">
        <f>B28*SQRT($A$24+$B$24)</f>
        <v>36.836045565092398</v>
      </c>
      <c r="C30" s="18">
        <f>C28*SQRT($A$24+$B$24)</f>
        <v>28.350920842958139</v>
      </c>
      <c r="D30"/>
      <c r="E30"/>
      <c r="G30"/>
      <c r="H30"/>
      <c r="I30"/>
    </row>
    <row r="31" spans="1:9" x14ac:dyDescent="0.25">
      <c r="A31" s="32" t="s">
        <v>23</v>
      </c>
      <c r="B31" s="19">
        <f>$D$24*B30</f>
        <v>69.280999048393994</v>
      </c>
      <c r="C31" s="19">
        <f>$D$24*C30</f>
        <v>53.322230706637725</v>
      </c>
      <c r="D31" s="21">
        <f>SUM(B31:C31)</f>
        <v>122.60322975503172</v>
      </c>
      <c r="E31"/>
      <c r="G31"/>
      <c r="H31"/>
      <c r="I31"/>
    </row>
    <row r="32" spans="1:9" x14ac:dyDescent="0.25">
      <c r="A32" s="8" t="s">
        <v>12</v>
      </c>
      <c r="B32" s="19">
        <f>B27*($A$24)</f>
        <v>71.966666666666669</v>
      </c>
      <c r="C32" s="19">
        <f>C27*($A$24)</f>
        <v>31.2</v>
      </c>
      <c r="D32" s="21">
        <f t="shared" ref="D32:D33" si="6">SUM(B32:C32)</f>
        <v>103.16666666666667</v>
      </c>
      <c r="E32"/>
      <c r="G32"/>
      <c r="H32"/>
      <c r="I32"/>
    </row>
    <row r="33" spans="1:4" x14ac:dyDescent="0.25">
      <c r="A33" s="8" t="s">
        <v>13</v>
      </c>
      <c r="B33" s="19">
        <f>B27*$B$24/2</f>
        <v>35.983333333333334</v>
      </c>
      <c r="C33" s="19">
        <f>C27*$B$24/2</f>
        <v>15.6</v>
      </c>
      <c r="D33" s="21">
        <f t="shared" si="6"/>
        <v>51.583333333333336</v>
      </c>
    </row>
    <row r="34" spans="1:4" x14ac:dyDescent="0.25">
      <c r="A34" s="35" t="s">
        <v>18</v>
      </c>
      <c r="B34" s="34">
        <f>SUM(B31:C33)</f>
        <v>277.35322975503175</v>
      </c>
    </row>
  </sheetData>
  <mergeCells count="3">
    <mergeCell ref="B9:C9"/>
    <mergeCell ref="D9:E9"/>
    <mergeCell ref="A9:A10"/>
  </mergeCells>
  <phoneticPr fontId="0" type="noConversion"/>
  <pageMargins left="0.75" right="0.75" top="1" bottom="1" header="0.5" footer="0.5"/>
  <pageSetup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Calculations</vt:lpstr>
    </vt:vector>
  </TitlesOfParts>
  <Company>UofI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Mallik</dc:creator>
  <cp:lastModifiedBy>SM</cp:lastModifiedBy>
  <dcterms:created xsi:type="dcterms:W3CDTF">2002-02-05T15:17:51Z</dcterms:created>
  <dcterms:modified xsi:type="dcterms:W3CDTF">2018-01-18T19:21:48Z</dcterms:modified>
</cp:coreProperties>
</file>